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00" activeTab="0"/>
  </bookViews>
  <sheets>
    <sheet name="расходы за 2021 год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<sst xmlns="http://schemas.openxmlformats.org/spreadsheetml/2006/main" count="191" uniqueCount="111">
  <si>
    <t xml:space="preserve">Приложение № 4                                                       </t>
  </si>
  <si>
    <t>Отчет об исполнении расходов бюджета по разделам и подразделам классификации</t>
  </si>
  <si>
    <t xml:space="preserve">расходов бюджета городского округа ЗАТО Свободный </t>
  </si>
  <si>
    <t>тыс. руб.</t>
  </si>
  <si>
    <t>Номер строки</t>
  </si>
  <si>
    <t>Наименование раздела, подраздела, целевой статьи или вида расхода</t>
  </si>
  <si>
    <t xml:space="preserve">Код раздела,подраздела, классификации,расходов  бюджета  </t>
  </si>
  <si>
    <t xml:space="preserve">Код целевой статьи   классификации расходов  бюджета  </t>
  </si>
  <si>
    <t>Код вида  расходов  классификации расходов бюджета</t>
  </si>
  <si>
    <t>утверждено по бюджету</t>
  </si>
  <si>
    <t>исполнено</t>
  </si>
  <si>
    <t>% исполнения к годовому плану</t>
  </si>
  <si>
    <t>Общегосударственные вопросы</t>
  </si>
  <si>
    <t>01 00</t>
  </si>
  <si>
    <t>000 00 00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</si>
  <si>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</si>
  <si>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</si>
  <si>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</si>
  <si>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</si>
  <si>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01 03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</si>
  <si>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</si>
  <si>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01 04</t>
  </si>
  <si>
    <t>Судебная система</t>
  </si>
  <si>
    <t>01 05</t>
  </si>
  <si>
    <t>-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</si>
  <si>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</si>
  <si>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01 06</t>
  </si>
  <si>
    <t>Обеспечение проведение выборов и референдумов</t>
  </si>
  <si>
    <t>01 07</t>
  </si>
  <si>
    <t>Резервные фонды</t>
  </si>
  <si>
    <t>01 11</t>
  </si>
  <si>
    <t>Другие общегосударственные вопросы</t>
  </si>
  <si>
    <t>01 13</t>
  </si>
  <si>
    <t>000 00 00</t>
  </si>
  <si>
    <t>000 </t>
  </si>
  <si>
    <t>Национальная оборона</t>
  </si>
  <si>
    <t>02 00</t>
  </si>
  <si>
    <t>Мобилизационная  и вневойсковая подготовка</t>
  </si>
  <si>
    <t xml:space="preserve">02 03 </t>
  </si>
  <si>
    <t>Национальная безопасность и правоохранительная деятельность</t>
  </si>
  <si>
    <t>03 00</t>
  </si>
  <si>
    <t>Защита населения и территории от   чрезвычайных ситуаций природного и техногенного характера, гражданская оборона</t>
  </si>
  <si>
    <t>03 09</t>
  </si>
  <si>
    <t>Обеспечение пожарной безопасности</t>
  </si>
  <si>
    <t>03 10</t>
  </si>
  <si>
    <t xml:space="preserve">Другие вопросы в области национальной безопасности и правоохранительной деятельности </t>
  </si>
  <si>
    <t>03 14</t>
  </si>
  <si>
    <t>Национальная  экономика</t>
  </si>
  <si>
    <t>04 00</t>
  </si>
  <si>
    <t>Сельское хозяйство и рыболовство</t>
  </si>
  <si>
    <t>04 05</t>
  </si>
  <si>
    <t>Водное хозяйство</t>
  </si>
  <si>
    <t>04 06</t>
  </si>
  <si>
    <t>Дорожное хозяйство (дорожные фонды)</t>
  </si>
  <si>
    <t>04 09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</si>
  <si>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</si>
  <si>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</si>
  <si>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</si>
  <si>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</si>
  <si>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Жилищное хозяйство</t>
  </si>
  <si>
    <t xml:space="preserve">05 01 </t>
  </si>
  <si>
    <t>Коммунальное хозяйство</t>
  </si>
  <si>
    <t>05 02</t>
  </si>
  <si>
    <t>Благоустройство</t>
  </si>
  <si>
    <t>05 03</t>
  </si>
  <si>
    <t>Другие вопросы а области жилищно-коммунального хозяйства</t>
  </si>
  <si>
    <t>05 05</t>
  </si>
  <si>
    <t>Образование</t>
  </si>
  <si>
    <t>07 00</t>
  </si>
  <si>
    <t>Дошкольное образование</t>
  </si>
  <si>
    <t>07 01</t>
  </si>
  <si>
    <t>Общее образование</t>
  </si>
  <si>
    <t>07 02</t>
  </si>
  <si>
    <t>Дополнительное образование детей</t>
  </si>
  <si>
    <t>07 03</t>
  </si>
  <si>
    <t>Молодежная политика и оздоровление детей</t>
  </si>
  <si>
    <t>07 07</t>
  </si>
  <si>
    <t>Другие вопросы в области образования</t>
  </si>
  <si>
    <t>07 09</t>
  </si>
  <si>
    <t>Культура, кинематография</t>
  </si>
  <si>
    <t>08 00</t>
  </si>
  <si>
    <t>Культура</t>
  </si>
  <si>
    <t>08 01</t>
  </si>
  <si>
    <t>Здравоохранение</t>
  </si>
  <si>
    <t>09 00</t>
  </si>
  <si>
    <t>Санитарно-эпидемиологическое благополучие</t>
  </si>
  <si>
    <t>09 07</t>
  </si>
  <si>
    <t>Социальная политика</t>
  </si>
  <si>
    <t>10 00</t>
  </si>
  <si>
    <t>Пенсионное обеспечение</t>
  </si>
  <si>
    <t>10 01</t>
  </si>
  <si>
    <t>Социальное обеспечение населения</t>
  </si>
  <si>
    <t>10 03</t>
  </si>
  <si>
    <t>Другие вопросы в области социальной политики</t>
  </si>
  <si>
    <t>10 06</t>
  </si>
  <si>
    <t>Физическая культура и спорт</t>
  </si>
  <si>
    <t>11 00</t>
  </si>
  <si>
    <t>Массовый спорт</t>
  </si>
  <si>
    <t>11 02</t>
  </si>
  <si>
    <t>Средства массовой информации</t>
  </si>
  <si>
    <t>12 00</t>
  </si>
  <si>
    <t>Другие вопросы в области средств массовой информации</t>
  </si>
  <si>
    <t>12 04</t>
  </si>
  <si>
    <t>ВСЕГО РАСХОДОВ:</t>
  </si>
  <si>
    <t xml:space="preserve">Начальник финансового отдела               </t>
  </si>
  <si>
    <t>М.Н.Малых</t>
  </si>
  <si>
    <t>Главный специалист финансового отдела</t>
  </si>
  <si>
    <t>Е.М.Токтарова</t>
  </si>
  <si>
    <t>10 04</t>
  </si>
  <si>
    <t>Охрана семьи и детства</t>
  </si>
  <si>
    <t>на 01.01.2022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</si>
</sst>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3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vertical="distributed" textRotation="90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/>
    </xf>
    <xf numFmtId="4" fontId="2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/>
    </xf>
    <xf numFmtId="0" fontId="2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left"/>
    </xf>
    <xf numFmtId="4" fontId="2" fillId="33" borderId="10" xfId="0" applyNumberFormat="1" applyFont="1" applyFill="1" applyBorder="1" applyAlignment="1">
      <alignment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_204_2\&#1055;&#1086;&#1095;&#1090;&#1072;\&#1057;&#1042;&#1054;&#1044;%20%20%20&#1088;&#1072;&#1089;&#1093;&#1086;&#1076;&#1086;&#1074;%20&#1085;&#1072;%20%202009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расходов 2009"/>
      <sheetName val="Лист3 (2)"/>
      <sheetName val="Лист3 (3)"/>
      <sheetName val="Лист3 (4)"/>
      <sheetName val="Лист3 (5)"/>
      <sheetName val="Лист3 (6)"/>
      <sheetName val="Лист3 (7)"/>
    </sheetNames>
    <sheetDataSet>
      <sheetData sheetId="0">
        <row r="9">
          <cell r="F9" t="str">
            <v>000 00 00</v>
          </cell>
          <cell r="G9" t="str">
            <v>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tabSelected="1" zoomScalePageLayoutView="0" workbookViewId="0" topLeftCell="A1">
      <selection activeCell="B4" sqref="B4:G4"/>
    </sheetView>
  </sheetViews>
  <sheetFormatPr defaultColWidth="9.00390625" defaultRowHeight="12.75"/>
  <cols>
    <col min="1" max="1" width="4.875" style="1" customWidth="1"/>
    <col min="2" max="2" width="46.625" style="1" customWidth="1"/>
    <col min="3" max="3" width="9.75390625" style="1" customWidth="1"/>
    <col min="4" max="4" width="9.625" style="1" customWidth="1"/>
    <col min="5" max="5" width="9.125" style="1" customWidth="1"/>
    <col min="6" max="6" width="12.875" style="2" customWidth="1"/>
    <col min="7" max="7" width="12.375" style="2" customWidth="1"/>
    <col min="8" max="8" width="8.875" style="2" customWidth="1"/>
    <col min="9" max="9" width="2.75390625" style="1" customWidth="1"/>
    <col min="10" max="10" width="4.875" style="1" customWidth="1"/>
    <col min="11" max="16384" width="9.125" style="1" customWidth="1"/>
  </cols>
  <sheetData>
    <row r="1" spans="2:8" ht="15.75" customHeight="1">
      <c r="B1" s="3"/>
      <c r="C1" s="52" t="s">
        <v>0</v>
      </c>
      <c r="D1" s="52"/>
      <c r="E1" s="52"/>
      <c r="F1" s="52"/>
      <c r="G1" s="52"/>
      <c r="H1" s="52"/>
    </row>
    <row r="2" spans="1:8" ht="15.75" customHeight="1">
      <c r="A2" s="4"/>
      <c r="B2" s="53" t="s">
        <v>1</v>
      </c>
      <c r="C2" s="53"/>
      <c r="D2" s="53"/>
      <c r="E2" s="53"/>
      <c r="F2" s="53"/>
      <c r="G2" s="53"/>
      <c r="H2" s="53"/>
    </row>
    <row r="3" spans="1:8" ht="15.75" customHeight="1">
      <c r="A3" s="4"/>
      <c r="B3" s="53" t="s">
        <v>2</v>
      </c>
      <c r="C3" s="53"/>
      <c r="D3" s="53"/>
      <c r="E3" s="53"/>
      <c r="F3" s="53"/>
      <c r="G3" s="53"/>
      <c r="H3" s="5"/>
    </row>
    <row r="4" spans="1:8" ht="15.75" customHeight="1">
      <c r="A4" s="6"/>
      <c r="B4" s="53" t="s">
        <v>110</v>
      </c>
      <c r="C4" s="53"/>
      <c r="D4" s="53"/>
      <c r="E4" s="53"/>
      <c r="F4" s="53"/>
      <c r="G4" s="53"/>
      <c r="H4" s="5"/>
    </row>
    <row r="5" ht="3.75" customHeight="1">
      <c r="A5" s="6"/>
    </row>
    <row r="6" spans="1:8" ht="12.75">
      <c r="A6" s="7"/>
      <c r="B6" s="7"/>
      <c r="C6" s="7"/>
      <c r="D6" s="7"/>
      <c r="E6" s="7"/>
      <c r="H6" s="2" t="s">
        <v>3</v>
      </c>
    </row>
    <row r="7" spans="1:8" ht="116.25" customHeight="1">
      <c r="A7" s="8" t="s">
        <v>4</v>
      </c>
      <c r="B7" s="9" t="s">
        <v>5</v>
      </c>
      <c r="C7" s="8" t="s">
        <v>6</v>
      </c>
      <c r="D7" s="8" t="s">
        <v>7</v>
      </c>
      <c r="E7" s="8" t="s">
        <v>8</v>
      </c>
      <c r="F7" s="10" t="s">
        <v>9</v>
      </c>
      <c r="G7" s="11" t="s">
        <v>10</v>
      </c>
      <c r="H7" s="12" t="s">
        <v>11</v>
      </c>
    </row>
    <row r="8" spans="1:9" s="7" customFormat="1" ht="12.75">
      <c r="A8" s="9">
        <v>1</v>
      </c>
      <c r="B8" s="9">
        <v>2</v>
      </c>
      <c r="C8" s="9">
        <v>3</v>
      </c>
      <c r="D8" s="9">
        <v>4</v>
      </c>
      <c r="E8" s="9">
        <v>5</v>
      </c>
      <c r="F8" s="13">
        <v>6</v>
      </c>
      <c r="G8" s="13">
        <v>7</v>
      </c>
      <c r="H8" s="13">
        <v>8</v>
      </c>
      <c r="I8" s="14"/>
    </row>
    <row r="9" spans="1:8" s="2" customFormat="1" ht="17.25" customHeight="1">
      <c r="A9" s="15">
        <v>1</v>
      </c>
      <c r="B9" s="16" t="s">
        <v>12</v>
      </c>
      <c r="C9" s="17" t="s">
        <v>13</v>
      </c>
      <c r="D9" s="17" t="s">
        <v>14</v>
      </c>
      <c r="E9" s="17" t="s">
        <v>15</v>
      </c>
      <c r="F9" s="18">
        <f>F10+F11+F12+F13+F14+F15+F16+F17</f>
        <v>71521.39</v>
      </c>
      <c r="G9" s="18">
        <f>G10+G11+G12+G13+G14+G15+G16+G17</f>
        <v>60955.28</v>
      </c>
      <c r="H9" s="19">
        <f>G9/F9*100</f>
        <v>85.22664338598564</v>
      </c>
    </row>
    <row r="10" spans="1:8" s="2" customFormat="1" ht="38.25">
      <c r="A10" s="15">
        <v>2</v>
      </c>
      <c r="B10" s="20" t="s">
        <v>16</v>
      </c>
      <c r="C10" s="21" t="s">
        <v>17</v>
      </c>
      <c r="D10" s="21" t="s">
        <v>14</v>
      </c>
      <c r="E10" s="21" t="s">
        <v>15</v>
      </c>
      <c r="F10" s="22">
        <v>2782.74</v>
      </c>
      <c r="G10" s="22">
        <v>2615.7</v>
      </c>
      <c r="H10" s="23">
        <f>G10/F10*100</f>
        <v>93.9972832531965</v>
      </c>
    </row>
    <row r="11" spans="1:8" s="2" customFormat="1" ht="51">
      <c r="A11" s="15">
        <v>3</v>
      </c>
      <c r="B11" s="24" t="s">
        <v>18</v>
      </c>
      <c r="C11" s="25" t="s">
        <v>19</v>
      </c>
      <c r="D11" s="25" t="s">
        <v>14</v>
      </c>
      <c r="E11" s="25" t="s">
        <v>15</v>
      </c>
      <c r="F11" s="22">
        <v>1816.8</v>
      </c>
      <c r="G11" s="22">
        <v>1813.63</v>
      </c>
      <c r="H11" s="23">
        <f>G11/F11*100</f>
        <v>99.82551739321886</v>
      </c>
    </row>
    <row r="12" spans="1:8" s="2" customFormat="1" ht="51">
      <c r="A12" s="15">
        <v>4</v>
      </c>
      <c r="B12" s="26" t="s">
        <v>20</v>
      </c>
      <c r="C12" s="27" t="s">
        <v>21</v>
      </c>
      <c r="D12" s="28" t="str">
        <f>'[1]свод расходов 2009'!$F$9</f>
        <v>000 00 00</v>
      </c>
      <c r="E12" s="28" t="str">
        <f>'[1]свод расходов 2009'!$G$9</f>
        <v>000</v>
      </c>
      <c r="F12" s="22">
        <v>21762.64</v>
      </c>
      <c r="G12" s="22">
        <v>20935.94</v>
      </c>
      <c r="H12" s="23">
        <f>G12/F12*100</f>
        <v>96.20128807901982</v>
      </c>
    </row>
    <row r="13" spans="1:8" s="2" customFormat="1" ht="12.75">
      <c r="A13" s="15">
        <v>5</v>
      </c>
      <c r="B13" s="26" t="s">
        <v>22</v>
      </c>
      <c r="C13" s="27" t="s">
        <v>23</v>
      </c>
      <c r="D13" s="28" t="str">
        <f>'[1]свод расходов 2009'!$F$9</f>
        <v>000 00 00</v>
      </c>
      <c r="E13" s="28" t="str">
        <f>'[1]свод расходов 2009'!$G$9</f>
        <v>000</v>
      </c>
      <c r="F13" s="22">
        <v>11.2</v>
      </c>
      <c r="G13" s="22">
        <v>0</v>
      </c>
      <c r="H13" s="23" t="s">
        <v>24</v>
      </c>
    </row>
    <row r="14" spans="1:8" s="2" customFormat="1" ht="38.25">
      <c r="A14" s="15">
        <v>6</v>
      </c>
      <c r="B14" s="24" t="s">
        <v>25</v>
      </c>
      <c r="C14" s="25" t="s">
        <v>26</v>
      </c>
      <c r="D14" s="25" t="s">
        <v>14</v>
      </c>
      <c r="E14" s="25" t="s">
        <v>15</v>
      </c>
      <c r="F14" s="22">
        <v>10011.57</v>
      </c>
      <c r="G14" s="22">
        <v>9892.2</v>
      </c>
      <c r="H14" s="23">
        <f aca="true" t="shared" si="0" ref="H14:H53">G14/F14*100</f>
        <v>98.80767951480138</v>
      </c>
    </row>
    <row r="15" spans="1:8" s="2" customFormat="1" ht="12.75">
      <c r="A15" s="15">
        <v>7</v>
      </c>
      <c r="B15" s="24" t="s">
        <v>27</v>
      </c>
      <c r="C15" s="25" t="s">
        <v>28</v>
      </c>
      <c r="D15" s="25" t="s">
        <v>14</v>
      </c>
      <c r="E15" s="25" t="s">
        <v>15</v>
      </c>
      <c r="F15" s="22">
        <v>871</v>
      </c>
      <c r="G15" s="22">
        <v>870.89</v>
      </c>
      <c r="H15" s="23">
        <f t="shared" si="0"/>
        <v>99.9873708381171</v>
      </c>
    </row>
    <row r="16" spans="1:8" s="2" customFormat="1" ht="12.75">
      <c r="A16" s="15">
        <v>8</v>
      </c>
      <c r="B16" s="26" t="s">
        <v>29</v>
      </c>
      <c r="C16" s="29" t="s">
        <v>30</v>
      </c>
      <c r="D16" s="29" t="s">
        <v>14</v>
      </c>
      <c r="E16" s="29" t="s">
        <v>15</v>
      </c>
      <c r="F16" s="22">
        <v>7077.79</v>
      </c>
      <c r="G16" s="22">
        <v>0</v>
      </c>
      <c r="H16" s="23">
        <f t="shared" si="0"/>
        <v>0</v>
      </c>
    </row>
    <row r="17" spans="1:8" s="2" customFormat="1" ht="12.75">
      <c r="A17" s="15">
        <v>9</v>
      </c>
      <c r="B17" s="26" t="s">
        <v>31</v>
      </c>
      <c r="C17" s="29" t="s">
        <v>32</v>
      </c>
      <c r="D17" s="21" t="s">
        <v>33</v>
      </c>
      <c r="E17" s="21" t="s">
        <v>34</v>
      </c>
      <c r="F17" s="51">
        <v>27187.65</v>
      </c>
      <c r="G17" s="51">
        <v>24826.92</v>
      </c>
      <c r="H17" s="23">
        <f t="shared" si="0"/>
        <v>91.31690307915541</v>
      </c>
    </row>
    <row r="18" spans="1:8" s="2" customFormat="1" ht="20.25" customHeight="1">
      <c r="A18" s="15">
        <v>10</v>
      </c>
      <c r="B18" s="30" t="s">
        <v>35</v>
      </c>
      <c r="C18" s="31" t="s">
        <v>36</v>
      </c>
      <c r="D18" s="17" t="s">
        <v>14</v>
      </c>
      <c r="E18" s="32" t="s">
        <v>15</v>
      </c>
      <c r="F18" s="18">
        <f>F19</f>
        <v>305.6</v>
      </c>
      <c r="G18" s="18">
        <f>G19</f>
        <v>243.2</v>
      </c>
      <c r="H18" s="19">
        <f t="shared" si="0"/>
        <v>79.58115183246073</v>
      </c>
    </row>
    <row r="19" spans="1:8" s="2" customFormat="1" ht="12.75">
      <c r="A19" s="15">
        <v>11</v>
      </c>
      <c r="B19" s="26" t="s">
        <v>37</v>
      </c>
      <c r="C19" s="29" t="s">
        <v>38</v>
      </c>
      <c r="D19" s="21" t="s">
        <v>14</v>
      </c>
      <c r="E19" s="21" t="s">
        <v>34</v>
      </c>
      <c r="F19" s="33">
        <v>305.6</v>
      </c>
      <c r="G19" s="22">
        <v>243.2</v>
      </c>
      <c r="H19" s="23">
        <f t="shared" si="0"/>
        <v>79.58115183246073</v>
      </c>
    </row>
    <row r="20" spans="1:8" s="2" customFormat="1" ht="29.25" customHeight="1">
      <c r="A20" s="15">
        <v>12</v>
      </c>
      <c r="B20" s="30" t="s">
        <v>39</v>
      </c>
      <c r="C20" s="31" t="s">
        <v>40</v>
      </c>
      <c r="D20" s="17" t="s">
        <v>14</v>
      </c>
      <c r="E20" s="17" t="s">
        <v>34</v>
      </c>
      <c r="F20" s="34">
        <f>F21+F22+F23</f>
        <v>6139.49</v>
      </c>
      <c r="G20" s="34">
        <f>G21+G22+G23</f>
        <v>6006.92</v>
      </c>
      <c r="H20" s="19">
        <f t="shared" si="0"/>
        <v>97.84070012330015</v>
      </c>
    </row>
    <row r="21" spans="1:8" s="2" customFormat="1" ht="38.25">
      <c r="A21" s="15">
        <v>13</v>
      </c>
      <c r="B21" s="26" t="s">
        <v>41</v>
      </c>
      <c r="C21" s="29" t="s">
        <v>42</v>
      </c>
      <c r="D21" s="21" t="s">
        <v>14</v>
      </c>
      <c r="E21" s="21" t="s">
        <v>34</v>
      </c>
      <c r="F21" s="33">
        <v>6094.29</v>
      </c>
      <c r="G21" s="22">
        <v>5961.72</v>
      </c>
      <c r="H21" s="23">
        <f t="shared" si="0"/>
        <v>97.82468507406114</v>
      </c>
    </row>
    <row r="22" spans="1:8" s="2" customFormat="1" ht="12.75">
      <c r="A22" s="15">
        <v>14</v>
      </c>
      <c r="B22" s="26" t="s">
        <v>43</v>
      </c>
      <c r="C22" s="29" t="s">
        <v>44</v>
      </c>
      <c r="D22" s="21" t="s">
        <v>14</v>
      </c>
      <c r="E22" s="29" t="s">
        <v>15</v>
      </c>
      <c r="F22" s="33">
        <v>5</v>
      </c>
      <c r="G22" s="22">
        <v>5</v>
      </c>
      <c r="H22" s="23">
        <f t="shared" si="0"/>
        <v>100</v>
      </c>
    </row>
    <row r="23" spans="1:8" s="2" customFormat="1" ht="25.5">
      <c r="A23" s="15">
        <v>15</v>
      </c>
      <c r="B23" s="26" t="s">
        <v>45</v>
      </c>
      <c r="C23" s="29" t="s">
        <v>46</v>
      </c>
      <c r="D23" s="21" t="s">
        <v>14</v>
      </c>
      <c r="E23" s="29" t="s">
        <v>15</v>
      </c>
      <c r="F23" s="33">
        <v>40.2</v>
      </c>
      <c r="G23" s="22">
        <v>40.2</v>
      </c>
      <c r="H23" s="23">
        <f t="shared" si="0"/>
        <v>100</v>
      </c>
    </row>
    <row r="24" spans="1:8" s="2" customFormat="1" ht="18.75" customHeight="1">
      <c r="A24" s="15">
        <v>16</v>
      </c>
      <c r="B24" s="30" t="s">
        <v>47</v>
      </c>
      <c r="C24" s="31" t="s">
        <v>48</v>
      </c>
      <c r="D24" s="17" t="s">
        <v>14</v>
      </c>
      <c r="E24" s="31" t="s">
        <v>15</v>
      </c>
      <c r="F24" s="34">
        <f>+F25+F26+F27+F28</f>
        <v>10386.608</v>
      </c>
      <c r="G24" s="34">
        <f>+G25+G26+G27+G28</f>
        <v>9896.06</v>
      </c>
      <c r="H24" s="19">
        <f t="shared" si="0"/>
        <v>95.27711067944415</v>
      </c>
    </row>
    <row r="25" spans="1:8" s="2" customFormat="1" ht="12.75">
      <c r="A25" s="15">
        <v>17</v>
      </c>
      <c r="B25" s="26" t="s">
        <v>49</v>
      </c>
      <c r="C25" s="29" t="s">
        <v>50</v>
      </c>
      <c r="D25" s="21" t="s">
        <v>14</v>
      </c>
      <c r="E25" s="27" t="s">
        <v>15</v>
      </c>
      <c r="F25" s="33">
        <v>220</v>
      </c>
      <c r="G25" s="33">
        <v>120.55</v>
      </c>
      <c r="H25" s="23">
        <f t="shared" si="0"/>
        <v>54.79545454545455</v>
      </c>
    </row>
    <row r="26" spans="1:8" s="2" customFormat="1" ht="12.75">
      <c r="A26" s="15">
        <v>18</v>
      </c>
      <c r="B26" s="26" t="s">
        <v>51</v>
      </c>
      <c r="C26" s="29" t="s">
        <v>52</v>
      </c>
      <c r="D26" s="21" t="s">
        <v>14</v>
      </c>
      <c r="E26" s="27" t="s">
        <v>15</v>
      </c>
      <c r="F26" s="33">
        <v>178.508</v>
      </c>
      <c r="G26" s="33">
        <v>175.51</v>
      </c>
      <c r="H26" s="23">
        <f t="shared" si="0"/>
        <v>98.32052344992941</v>
      </c>
    </row>
    <row r="27" spans="1:8" s="2" customFormat="1" ht="12.75">
      <c r="A27" s="15">
        <v>19</v>
      </c>
      <c r="B27" s="26" t="s">
        <v>53</v>
      </c>
      <c r="C27" s="29" t="s">
        <v>54</v>
      </c>
      <c r="D27" s="21" t="s">
        <v>14</v>
      </c>
      <c r="E27" s="29" t="s">
        <v>15</v>
      </c>
      <c r="F27" s="33">
        <v>9846.1</v>
      </c>
      <c r="G27" s="22">
        <v>9464.95</v>
      </c>
      <c r="H27" s="23">
        <f t="shared" si="0"/>
        <v>96.12892414255391</v>
      </c>
    </row>
    <row r="28" spans="1:8" s="2" customFormat="1" ht="12.75">
      <c r="A28" s="15">
        <v>20</v>
      </c>
      <c r="B28" s="26" t="s">
        <v>55</v>
      </c>
      <c r="C28" s="29" t="s">
        <v>56</v>
      </c>
      <c r="D28" s="21" t="s">
        <v>14</v>
      </c>
      <c r="E28" s="29" t="s">
        <v>15</v>
      </c>
      <c r="F28" s="33">
        <v>142</v>
      </c>
      <c r="G28" s="22">
        <v>135.05</v>
      </c>
      <c r="H28" s="23">
        <f t="shared" si="0"/>
        <v>95.10563380281691</v>
      </c>
    </row>
    <row r="29" spans="1:8" s="2" customFormat="1" ht="18" customHeight="1">
      <c r="A29" s="15">
        <v>21</v>
      </c>
      <c r="B29" s="30" t="s">
        <v>57</v>
      </c>
      <c r="C29" s="31" t="s">
        <v>58</v>
      </c>
      <c r="D29" s="17" t="s">
        <v>14</v>
      </c>
      <c r="E29" s="31" t="s">
        <v>15</v>
      </c>
      <c r="F29" s="34">
        <f>F30+F31+F32+F33</f>
        <v>160232.63999999998</v>
      </c>
      <c r="G29" s="34">
        <f>G30+G31+G32+G33</f>
        <v>78217.35</v>
      </c>
      <c r="H29" s="19">
        <f t="shared" si="0"/>
        <v>48.814866933478726</v>
      </c>
    </row>
    <row r="30" spans="1:8" s="2" customFormat="1" ht="12.75">
      <c r="A30" s="15">
        <v>22</v>
      </c>
      <c r="B30" s="26" t="s">
        <v>59</v>
      </c>
      <c r="C30" s="29" t="s">
        <v>60</v>
      </c>
      <c r="D30" s="21" t="s">
        <v>14</v>
      </c>
      <c r="E30" s="29" t="s">
        <v>15</v>
      </c>
      <c r="F30" s="33">
        <v>15180.09</v>
      </c>
      <c r="G30" s="22">
        <v>14611.98</v>
      </c>
      <c r="H30" s="23">
        <f t="shared" si="0"/>
        <v>96.25753206996797</v>
      </c>
    </row>
    <row r="31" spans="1:8" s="2" customFormat="1" ht="12.75">
      <c r="A31" s="15">
        <v>23</v>
      </c>
      <c r="B31" s="26" t="s">
        <v>61</v>
      </c>
      <c r="C31" s="29" t="s">
        <v>62</v>
      </c>
      <c r="D31" s="21" t="s">
        <v>14</v>
      </c>
      <c r="E31" s="29" t="s">
        <v>15</v>
      </c>
      <c r="F31" s="33">
        <v>95934.2</v>
      </c>
      <c r="G31" s="22">
        <v>24178.73</v>
      </c>
      <c r="H31" s="23">
        <f t="shared" si="0"/>
        <v>25.203451949356953</v>
      </c>
    </row>
    <row r="32" spans="1:8" s="2" customFormat="1" ht="12.75">
      <c r="A32" s="15">
        <v>24</v>
      </c>
      <c r="B32" s="24" t="s">
        <v>63</v>
      </c>
      <c r="C32" s="29" t="s">
        <v>64</v>
      </c>
      <c r="D32" s="21" t="s">
        <v>14</v>
      </c>
      <c r="E32" s="29" t="s">
        <v>15</v>
      </c>
      <c r="F32" s="33">
        <v>49103.58</v>
      </c>
      <c r="G32" s="22">
        <v>39426.64</v>
      </c>
      <c r="H32" s="23">
        <f t="shared" si="0"/>
        <v>80.29280146172641</v>
      </c>
    </row>
    <row r="33" spans="1:8" s="2" customFormat="1" ht="25.5">
      <c r="A33" s="15">
        <v>25</v>
      </c>
      <c r="B33" s="24" t="s">
        <v>65</v>
      </c>
      <c r="C33" s="29" t="s">
        <v>66</v>
      </c>
      <c r="D33" s="21" t="s">
        <v>14</v>
      </c>
      <c r="E33" s="29" t="s">
        <v>15</v>
      </c>
      <c r="F33" s="33">
        <v>14.77</v>
      </c>
      <c r="G33" s="22">
        <v>0</v>
      </c>
      <c r="H33" s="23">
        <f t="shared" si="0"/>
        <v>0</v>
      </c>
    </row>
    <row r="34" spans="1:8" s="2" customFormat="1" ht="18.75" customHeight="1">
      <c r="A34" s="15">
        <v>26</v>
      </c>
      <c r="B34" s="35" t="s">
        <v>67</v>
      </c>
      <c r="C34" s="36" t="s">
        <v>68</v>
      </c>
      <c r="D34" s="36" t="s">
        <v>14</v>
      </c>
      <c r="E34" s="36" t="s">
        <v>15</v>
      </c>
      <c r="F34" s="18">
        <f>F35+F36+F37+F38+F39</f>
        <v>367602.749</v>
      </c>
      <c r="G34" s="18">
        <f>G35+G36+G37+G38+G39</f>
        <v>365905.52</v>
      </c>
      <c r="H34" s="19">
        <f t="shared" si="0"/>
        <v>99.53829806642713</v>
      </c>
    </row>
    <row r="35" spans="1:8" s="2" customFormat="1" ht="12.75">
      <c r="A35" s="15">
        <v>27</v>
      </c>
      <c r="B35" s="26" t="s">
        <v>69</v>
      </c>
      <c r="C35" s="25" t="s">
        <v>70</v>
      </c>
      <c r="D35" s="25" t="s">
        <v>14</v>
      </c>
      <c r="E35" s="25" t="s">
        <v>15</v>
      </c>
      <c r="F35" s="22">
        <v>138734.15</v>
      </c>
      <c r="G35" s="22">
        <v>138734.15</v>
      </c>
      <c r="H35" s="23">
        <f t="shared" si="0"/>
        <v>100</v>
      </c>
    </row>
    <row r="36" spans="1:11" s="2" customFormat="1" ht="12.75">
      <c r="A36" s="15">
        <v>28</v>
      </c>
      <c r="B36" s="26" t="s">
        <v>71</v>
      </c>
      <c r="C36" s="25" t="s">
        <v>72</v>
      </c>
      <c r="D36" s="21" t="s">
        <v>14</v>
      </c>
      <c r="E36" s="21" t="s">
        <v>15</v>
      </c>
      <c r="F36" s="22">
        <v>127343.56</v>
      </c>
      <c r="G36" s="22">
        <v>127343.56</v>
      </c>
      <c r="H36" s="23">
        <f t="shared" si="0"/>
        <v>100</v>
      </c>
      <c r="K36" s="37"/>
    </row>
    <row r="37" spans="1:11" s="2" customFormat="1" ht="12.75">
      <c r="A37" s="15">
        <v>29</v>
      </c>
      <c r="B37" s="26" t="s">
        <v>73</v>
      </c>
      <c r="C37" s="25" t="s">
        <v>74</v>
      </c>
      <c r="D37" s="21" t="s">
        <v>14</v>
      </c>
      <c r="E37" s="21" t="s">
        <v>15</v>
      </c>
      <c r="F37" s="22">
        <v>94302.82</v>
      </c>
      <c r="G37" s="22">
        <v>93435.08</v>
      </c>
      <c r="H37" s="23">
        <f t="shared" si="0"/>
        <v>99.07983663691074</v>
      </c>
      <c r="K37" s="37"/>
    </row>
    <row r="38" spans="1:8" s="2" customFormat="1" ht="12.75">
      <c r="A38" s="15">
        <v>30</v>
      </c>
      <c r="B38" s="26" t="s">
        <v>75</v>
      </c>
      <c r="C38" s="25" t="s">
        <v>76</v>
      </c>
      <c r="D38" s="25" t="s">
        <v>14</v>
      </c>
      <c r="E38" s="25" t="s">
        <v>15</v>
      </c>
      <c r="F38" s="22">
        <v>6965.03</v>
      </c>
      <c r="G38" s="22">
        <v>6172.84</v>
      </c>
      <c r="H38" s="23">
        <f t="shared" si="0"/>
        <v>88.6261796431602</v>
      </c>
    </row>
    <row r="39" spans="1:8" s="2" customFormat="1" ht="12.75">
      <c r="A39" s="15">
        <v>31</v>
      </c>
      <c r="B39" s="26" t="s">
        <v>77</v>
      </c>
      <c r="C39" s="25" t="s">
        <v>78</v>
      </c>
      <c r="D39" s="25" t="s">
        <v>14</v>
      </c>
      <c r="E39" s="25" t="s">
        <v>15</v>
      </c>
      <c r="F39" s="22">
        <v>257.189</v>
      </c>
      <c r="G39" s="22">
        <v>219.89</v>
      </c>
      <c r="H39" s="23">
        <f t="shared" si="0"/>
        <v>85.49743573792034</v>
      </c>
    </row>
    <row r="40" spans="1:8" s="2" customFormat="1" ht="18.75" customHeight="1">
      <c r="A40" s="15">
        <v>32</v>
      </c>
      <c r="B40" s="30" t="s">
        <v>79</v>
      </c>
      <c r="C40" s="36" t="s">
        <v>80</v>
      </c>
      <c r="D40" s="36" t="s">
        <v>14</v>
      </c>
      <c r="E40" s="36" t="s">
        <v>15</v>
      </c>
      <c r="F40" s="18">
        <f>F41</f>
        <v>25834.35</v>
      </c>
      <c r="G40" s="18">
        <f>G41</f>
        <v>25834.35</v>
      </c>
      <c r="H40" s="19">
        <f t="shared" si="0"/>
        <v>100</v>
      </c>
    </row>
    <row r="41" spans="1:8" s="2" customFormat="1" ht="12.75">
      <c r="A41" s="15">
        <v>33</v>
      </c>
      <c r="B41" s="26" t="s">
        <v>81</v>
      </c>
      <c r="C41" s="25" t="s">
        <v>82</v>
      </c>
      <c r="D41" s="25" t="s">
        <v>14</v>
      </c>
      <c r="E41" s="25" t="s">
        <v>15</v>
      </c>
      <c r="F41" s="22">
        <v>25834.35</v>
      </c>
      <c r="G41" s="22">
        <v>25834.35</v>
      </c>
      <c r="H41" s="23">
        <f t="shared" si="0"/>
        <v>100</v>
      </c>
    </row>
    <row r="42" spans="1:8" s="2" customFormat="1" ht="18.75" customHeight="1">
      <c r="A42" s="15">
        <v>34</v>
      </c>
      <c r="B42" s="35" t="s">
        <v>83</v>
      </c>
      <c r="C42" s="36" t="s">
        <v>84</v>
      </c>
      <c r="D42" s="36" t="s">
        <v>14</v>
      </c>
      <c r="E42" s="36" t="s">
        <v>15</v>
      </c>
      <c r="F42" s="18">
        <f>F43</f>
        <v>1677.06</v>
      </c>
      <c r="G42" s="18">
        <f>G43</f>
        <v>1663.6</v>
      </c>
      <c r="H42" s="19">
        <f t="shared" si="0"/>
        <v>99.19740498252895</v>
      </c>
    </row>
    <row r="43" spans="1:8" s="2" customFormat="1" ht="12.75">
      <c r="A43" s="15">
        <v>35</v>
      </c>
      <c r="B43" s="26" t="s">
        <v>85</v>
      </c>
      <c r="C43" s="38" t="s">
        <v>86</v>
      </c>
      <c r="D43" s="39" t="s">
        <v>14</v>
      </c>
      <c r="E43" s="39" t="s">
        <v>15</v>
      </c>
      <c r="F43" s="40">
        <v>1677.06</v>
      </c>
      <c r="G43" s="22">
        <v>1663.6</v>
      </c>
      <c r="H43" s="23">
        <f t="shared" si="0"/>
        <v>99.19740498252895</v>
      </c>
    </row>
    <row r="44" spans="1:8" s="2" customFormat="1" ht="18" customHeight="1">
      <c r="A44" s="15">
        <v>36</v>
      </c>
      <c r="B44" s="30" t="s">
        <v>87</v>
      </c>
      <c r="C44" s="36" t="s">
        <v>88</v>
      </c>
      <c r="D44" s="36" t="s">
        <v>14</v>
      </c>
      <c r="E44" s="36" t="s">
        <v>15</v>
      </c>
      <c r="F44" s="18">
        <f>F45+F46+F47+F48</f>
        <v>20827.79</v>
      </c>
      <c r="G44" s="18">
        <f>G45+G46+G47+G48</f>
        <v>19797.41</v>
      </c>
      <c r="H44" s="19">
        <f t="shared" si="0"/>
        <v>95.05285966489964</v>
      </c>
    </row>
    <row r="45" spans="1:8" s="2" customFormat="1" ht="12.75">
      <c r="A45" s="15">
        <v>37</v>
      </c>
      <c r="B45" s="26" t="s">
        <v>89</v>
      </c>
      <c r="C45" s="25" t="s">
        <v>90</v>
      </c>
      <c r="D45" s="25" t="s">
        <v>14</v>
      </c>
      <c r="E45" s="25" t="s">
        <v>15</v>
      </c>
      <c r="F45" s="22">
        <v>1906.48</v>
      </c>
      <c r="G45" s="22">
        <v>1899.01</v>
      </c>
      <c r="H45" s="23">
        <f t="shared" si="0"/>
        <v>99.6081784230624</v>
      </c>
    </row>
    <row r="46" spans="1:8" s="2" customFormat="1" ht="12.75">
      <c r="A46" s="15">
        <v>38</v>
      </c>
      <c r="B46" s="26" t="s">
        <v>91</v>
      </c>
      <c r="C46" s="25" t="s">
        <v>92</v>
      </c>
      <c r="D46" s="25" t="s">
        <v>14</v>
      </c>
      <c r="E46" s="25" t="s">
        <v>15</v>
      </c>
      <c r="F46" s="22">
        <v>18429.33</v>
      </c>
      <c r="G46" s="22">
        <v>17606.48</v>
      </c>
      <c r="H46" s="23">
        <f t="shared" si="0"/>
        <v>95.53510626810632</v>
      </c>
    </row>
    <row r="47" spans="1:8" s="2" customFormat="1" ht="12.75">
      <c r="A47" s="15">
        <v>39</v>
      </c>
      <c r="B47" s="26" t="s">
        <v>109</v>
      </c>
      <c r="C47" s="25" t="s">
        <v>108</v>
      </c>
      <c r="D47" s="25" t="s">
        <v>14</v>
      </c>
      <c r="E47" s="25" t="s">
        <v>15</v>
      </c>
      <c r="F47" s="22">
        <v>167.68</v>
      </c>
      <c r="G47" s="22">
        <v>167.68</v>
      </c>
      <c r="H47" s="23">
        <f t="shared" si="0"/>
        <v>100</v>
      </c>
    </row>
    <row r="48" spans="1:8" s="2" customFormat="1" ht="12" customHeight="1">
      <c r="A48" s="15">
        <v>40</v>
      </c>
      <c r="B48" s="26" t="s">
        <v>93</v>
      </c>
      <c r="C48" s="25" t="s">
        <v>94</v>
      </c>
      <c r="D48" s="25" t="s">
        <v>14</v>
      </c>
      <c r="E48" s="25" t="s">
        <v>15</v>
      </c>
      <c r="F48" s="22">
        <v>324.3</v>
      </c>
      <c r="G48" s="22">
        <v>124.24</v>
      </c>
      <c r="H48" s="23">
        <f t="shared" si="0"/>
        <v>38.310206598828245</v>
      </c>
    </row>
    <row r="49" spans="1:8" s="2" customFormat="1" ht="19.5" customHeight="1">
      <c r="A49" s="15">
        <v>41</v>
      </c>
      <c r="B49" s="30" t="s">
        <v>95</v>
      </c>
      <c r="C49" s="36" t="s">
        <v>96</v>
      </c>
      <c r="D49" s="36" t="s">
        <v>14</v>
      </c>
      <c r="E49" s="36" t="s">
        <v>15</v>
      </c>
      <c r="F49" s="18">
        <f>F50</f>
        <v>918.22</v>
      </c>
      <c r="G49" s="18">
        <f>G50</f>
        <v>918.22</v>
      </c>
      <c r="H49" s="19">
        <f t="shared" si="0"/>
        <v>100</v>
      </c>
    </row>
    <row r="50" spans="1:8" s="2" customFormat="1" ht="12.75">
      <c r="A50" s="15">
        <v>42</v>
      </c>
      <c r="B50" s="26" t="s">
        <v>97</v>
      </c>
      <c r="C50" s="25" t="s">
        <v>98</v>
      </c>
      <c r="D50" s="25" t="s">
        <v>14</v>
      </c>
      <c r="E50" s="25" t="s">
        <v>15</v>
      </c>
      <c r="F50" s="22">
        <v>918.22</v>
      </c>
      <c r="G50" s="22">
        <v>918.22</v>
      </c>
      <c r="H50" s="23">
        <f t="shared" si="0"/>
        <v>100</v>
      </c>
    </row>
    <row r="51" spans="1:8" s="2" customFormat="1" ht="12.75">
      <c r="A51" s="15">
        <v>43</v>
      </c>
      <c r="B51" s="30" t="s">
        <v>99</v>
      </c>
      <c r="C51" s="36" t="s">
        <v>100</v>
      </c>
      <c r="D51" s="36" t="s">
        <v>14</v>
      </c>
      <c r="E51" s="36" t="s">
        <v>15</v>
      </c>
      <c r="F51" s="18">
        <f>F52</f>
        <v>1499.118</v>
      </c>
      <c r="G51" s="18">
        <f>G52</f>
        <v>1499.11</v>
      </c>
      <c r="H51" s="19">
        <f t="shared" si="0"/>
        <v>99.99946635288217</v>
      </c>
    </row>
    <row r="52" spans="1:8" s="2" customFormat="1" ht="25.5">
      <c r="A52" s="15">
        <v>44</v>
      </c>
      <c r="B52" s="26" t="s">
        <v>101</v>
      </c>
      <c r="C52" s="25" t="s">
        <v>102</v>
      </c>
      <c r="D52" s="25" t="s">
        <v>14</v>
      </c>
      <c r="E52" s="25" t="s">
        <v>15</v>
      </c>
      <c r="F52" s="22">
        <v>1499.118</v>
      </c>
      <c r="G52" s="22">
        <v>1499.11</v>
      </c>
      <c r="H52" s="23">
        <f t="shared" si="0"/>
        <v>99.99946635288217</v>
      </c>
    </row>
    <row r="53" spans="1:8" s="2" customFormat="1" ht="18" customHeight="1">
      <c r="A53" s="15">
        <v>45</v>
      </c>
      <c r="B53" s="35" t="s">
        <v>103</v>
      </c>
      <c r="C53" s="36"/>
      <c r="D53" s="36"/>
      <c r="E53" s="36"/>
      <c r="F53" s="18">
        <f>F9+F18+F20+F24+F29+F34+F40+F42+F44+F49+F51</f>
        <v>666945.015</v>
      </c>
      <c r="G53" s="18">
        <f>G9+G18+G20+G24+G29+G34+G40+G42+G44+G49+G51+0.01</f>
        <v>570937.03</v>
      </c>
      <c r="H53" s="19">
        <f t="shared" si="0"/>
        <v>85.60481256464598</v>
      </c>
    </row>
    <row r="54" spans="1:8" ht="4.5" customHeight="1">
      <c r="A54" s="41"/>
      <c r="B54" s="42"/>
      <c r="C54" s="43"/>
      <c r="D54" s="43"/>
      <c r="E54" s="43"/>
      <c r="F54" s="44"/>
      <c r="G54" s="44"/>
      <c r="H54" s="45"/>
    </row>
    <row r="55" spans="2:8" s="46" customFormat="1" ht="15.75">
      <c r="B55" s="47" t="s">
        <v>104</v>
      </c>
      <c r="C55" s="48"/>
      <c r="F55" s="49"/>
      <c r="G55" s="49" t="s">
        <v>105</v>
      </c>
      <c r="H55" s="49"/>
    </row>
    <row r="56" spans="6:8" s="46" customFormat="1" ht="6" customHeight="1">
      <c r="F56" s="49"/>
      <c r="G56" s="49"/>
      <c r="H56" s="49"/>
    </row>
    <row r="57" spans="2:8" s="46" customFormat="1" ht="15.75">
      <c r="B57" s="46" t="s">
        <v>106</v>
      </c>
      <c r="C57" s="50"/>
      <c r="F57" s="49"/>
      <c r="G57" s="49" t="s">
        <v>107</v>
      </c>
      <c r="H57" s="49"/>
    </row>
    <row r="58" spans="6:8" s="46" customFormat="1" ht="15.75">
      <c r="F58" s="49"/>
      <c r="G58" s="49"/>
      <c r="H58" s="49"/>
    </row>
  </sheetData>
  <sheetProtection selectLockedCells="1" selectUnlockedCells="1"/>
  <mergeCells count="4">
    <mergeCell ref="C1:H1"/>
    <mergeCell ref="B2:H2"/>
    <mergeCell ref="B3:G3"/>
    <mergeCell ref="B4:G4"/>
  </mergeCells>
  <printOptions horizontalCentered="1"/>
  <pageMargins left="0.6298611111111111" right="0.3541666666666667" top="0.5902777777777778" bottom="0.3541666666666667" header="0.5118055555555555" footer="0.5118055555555555"/>
  <pageSetup fitToHeight="1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Роман</cp:lastModifiedBy>
  <cp:lastPrinted>2022-03-11T05:53:22Z</cp:lastPrinted>
  <dcterms:modified xsi:type="dcterms:W3CDTF">2022-03-11T05:53:28Z</dcterms:modified>
  <cp:category/>
  <cp:version/>
  <cp:contentType/>
  <cp:contentStatus/>
</cp:coreProperties>
</file>